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aixa do dia" sheetId="2" state="visible" r:id="rId4"/>
    <sheet name="Estoque" sheetId="3" state="visible" r:id="rId5"/>
    <sheet name="Fiad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<sst xmlns="http://schemas.openxmlformats.org/spreadsheetml/2006/main" count="110" uniqueCount="81">
  <si>
    <t xml:space="preserve">Controle da loja — Pizzaria Bella Massa</t>
  </si>
  <si>
    <t xml:space="preserve">Exemplo fictício · Vendika Digital</t>
  </si>
  <si>
    <t xml:space="preserve">Células em amarelo</t>
  </si>
  <si>
    <t xml:space="preserve">É onde você digita. O resto calcula sozinho.</t>
  </si>
  <si>
    <t xml:space="preserve">Caixa do dia</t>
  </si>
  <si>
    <t xml:space="preserve">Anote cada entrada (venda) e saída (compra, conta, troco). O saldo e o total por forma de pagamento aparecem no quadro ao lado.</t>
  </si>
  <si>
    <t xml:space="preserve">Estoque</t>
  </si>
  <si>
    <t xml:space="preserve">Atualize a quantidade atual de cada item. Quando chegar no mínimo, a linha fica vermelha e aparece "Comprar".</t>
  </si>
  <si>
    <t xml:space="preserve">Fiado</t>
  </si>
  <si>
    <t xml:space="preserve">Anote quem comprou para pagar depois e quanto já pagou. A planilha mostra o saldo devedor, há quantos dias está em aberto e quem está atrasado (mais de 30 dias).</t>
  </si>
  <si>
    <t xml:space="preserve">Novas linhas</t>
  </si>
  <si>
    <t xml:space="preserve">Para adicionar mais registros, digite nas linhas amarelas vazias abaixo dos exemplos. As fórmulas já estão prontas até a linha indicada em cada aba.</t>
  </si>
  <si>
    <t xml:space="preserve">Google Planilhas</t>
  </si>
  <si>
    <t xml:space="preserve">No Google Drive: Novo &gt; Upload de arquivo &gt; escolha esta planilha &gt; abrir com Google Planilhas.</t>
  </si>
  <si>
    <t xml:space="preserve">Dados</t>
  </si>
  <si>
    <t xml:space="preserve">Todos os nomes, valores e itens são fictícios, só para demonstração.</t>
  </si>
  <si>
    <t xml:space="preserve">Uma linha por movimento. Tipo: Entrada ou Saída. Forma: Pix, Dinheiro, Débito ou Crédito.</t>
  </si>
  <si>
    <t xml:space="preserve">Data</t>
  </si>
  <si>
    <t xml:space="preserve">Descrição</t>
  </si>
  <si>
    <t xml:space="preserve">Tipo</t>
  </si>
  <si>
    <t xml:space="preserve">Forma</t>
  </si>
  <si>
    <t xml:space="preserve">Valor (R$)</t>
  </si>
  <si>
    <t xml:space="preserve">Resumo</t>
  </si>
  <si>
    <t xml:space="preserve">Troco inicial do caixa</t>
  </si>
  <si>
    <t xml:space="preserve">Entrada</t>
  </si>
  <si>
    <t xml:space="preserve">Dinheiro</t>
  </si>
  <si>
    <t xml:space="preserve">Total de entradas</t>
  </si>
  <si>
    <t xml:space="preserve">Pedido Carla — 2 Calabresa + Margherita + Coca</t>
  </si>
  <si>
    <t xml:space="preserve">Pix</t>
  </si>
  <si>
    <t xml:space="preserve">Total de saídas</t>
  </si>
  <si>
    <t xml:space="preserve">Pedido Rafael — Portuguesa + Borda</t>
  </si>
  <si>
    <t xml:space="preserve">Saldo do caixa</t>
  </si>
  <si>
    <t xml:space="preserve">Compra de muçarela (5 kg)</t>
  </si>
  <si>
    <t xml:space="preserve">Saída</t>
  </si>
  <si>
    <t xml:space="preserve">Pedido balcão — Quatro Queijos</t>
  </si>
  <si>
    <t xml:space="preserve">Débito</t>
  </si>
  <si>
    <t xml:space="preserve">Entradas por forma</t>
  </si>
  <si>
    <t xml:space="preserve">Pedido Joana — 2 Margherita</t>
  </si>
  <si>
    <t xml:space="preserve">Crédito</t>
  </si>
  <si>
    <t xml:space="preserve">Gás de cozinha</t>
  </si>
  <si>
    <t xml:space="preserve">Pedido Bia — Frango com Catupiry + Guaraná</t>
  </si>
  <si>
    <t xml:space="preserve">Pedido balcão — Calabresa</t>
  </si>
  <si>
    <t xml:space="preserve">Motoboy (diária)</t>
  </si>
  <si>
    <t xml:space="preserve">Pedido Marcos — 3 Calabresa</t>
  </si>
  <si>
    <t xml:space="preserve">Dinheiro na gaveta</t>
  </si>
  <si>
    <t xml:space="preserve">Fórmulas valem até a linha 60.</t>
  </si>
  <si>
    <t xml:space="preserve">Atualize a coluna "Quantidade atual". Quando chegar no mínimo, a linha fica vermelha.</t>
  </si>
  <si>
    <t xml:space="preserve">Item</t>
  </si>
  <si>
    <t xml:space="preserve">Unidade</t>
  </si>
  <si>
    <t xml:space="preserve">Quantidade atual</t>
  </si>
  <si>
    <t xml:space="preserve">Estoque mínimo</t>
  </si>
  <si>
    <t xml:space="preserve">Situação</t>
  </si>
  <si>
    <t xml:space="preserve">Custo por unidade (R$)</t>
  </si>
  <si>
    <t xml:space="preserve">Valor em estoque (R$)</t>
  </si>
  <si>
    <t xml:space="preserve">Farinha de trigo</t>
  </si>
  <si>
    <t xml:space="preserve">kg</t>
  </si>
  <si>
    <t xml:space="preserve">Muçarela</t>
  </si>
  <si>
    <t xml:space="preserve">Calabresa</t>
  </si>
  <si>
    <t xml:space="preserve">Molho de tomate</t>
  </si>
  <si>
    <t xml:space="preserve">L</t>
  </si>
  <si>
    <t xml:space="preserve">Catupiry</t>
  </si>
  <si>
    <t xml:space="preserve">Presunto</t>
  </si>
  <si>
    <t xml:space="preserve">Caixa de pizza grande</t>
  </si>
  <si>
    <t xml:space="preserve">un</t>
  </si>
  <si>
    <t xml:space="preserve">Refrigerante 2L</t>
  </si>
  <si>
    <t xml:space="preserve">Total em estoque</t>
  </si>
  <si>
    <t xml:space="preserve">Itens para comprar</t>
  </si>
  <si>
    <t xml:space="preserve">Quem comprou para pagar depois. Atrasado = mais de 30 dias em aberto.</t>
  </si>
  <si>
    <t xml:space="preserve">Cliente</t>
  </si>
  <si>
    <t xml:space="preserve">Data da compra</t>
  </si>
  <si>
    <t xml:space="preserve">Valor da compra (R$)</t>
  </si>
  <si>
    <t xml:space="preserve">Já pagou (R$)</t>
  </si>
  <si>
    <t xml:space="preserve">Falta pagar (R$)</t>
  </si>
  <si>
    <t xml:space="preserve">Dias em aberto</t>
  </si>
  <si>
    <t xml:space="preserve">Seu Antônio (vizinho)</t>
  </si>
  <si>
    <t xml:space="preserve">Dona Célia</t>
  </si>
  <si>
    <t xml:space="preserve">Marcos (oficina)</t>
  </si>
  <si>
    <t xml:space="preserve">Paulo</t>
  </si>
  <si>
    <t xml:space="preserve">Total a receber</t>
  </si>
  <si>
    <t xml:space="preserve">Clientes atrasados</t>
  </si>
  <si>
    <t xml:space="preserve">"Dias em aberto" usa a data de hoje, então muda sozinho a cada dia.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</si>
</sst>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&quot;R$ &quot;#,##0.00;&quot;-R$ &quot;#,##0.00;\-"/>
    <numFmt numFmtId="167" formatCode="#,##0.0"/>
    <numFmt numFmtId="168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7A130D"/>
      <name val="Arial"/>
      <family val="0"/>
      <charset val="1"/>
    </font>
    <font>
      <i val="true"/>
      <sz val="10"/>
      <color rgb="FF7A5A4A"/>
      <name val="Arial"/>
      <family val="0"/>
      <charset val="1"/>
    </font>
    <font>
      <b val="true"/>
      <sz val="11"/>
      <color rgb="FF7A130D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A5A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9"/>
        <bgColor rgb="FFF3E6E4"/>
      </patternFill>
    </fill>
    <fill>
      <patternFill patternType="solid">
        <fgColor rgb="FF7A130D"/>
        <bgColor rgb="FF800000"/>
      </patternFill>
    </fill>
    <fill>
      <patternFill patternType="solid">
        <fgColor rgb="FFF3E6E4"/>
        <bgColor rgb="FFFBD9D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D3CF"/>
      </left>
      <right style="thin">
        <color rgb="FFE2D3CF"/>
      </right>
      <top style="thin">
        <color rgb="FFE2D3CF"/>
      </top>
      <bottom style="thin">
        <color rgb="FFE2D3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color rgb="FFB3261E"/>
      </font>
    </dxf>
    <dxf>
      <font>
        <name val="Arial"/>
        <charset val="1"/>
        <family val="0"/>
        <color rgb="FF9B1C12"/>
      </font>
      <fill>
        <patternFill>
          <bgColor rgb="FFFBD9D5"/>
        </patternFill>
      </fill>
    </dxf>
    <dxf>
      <font>
        <name val="Arial"/>
        <charset val="1"/>
        <family val="0"/>
        <color rgb="FF8A8A8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A130D"/>
      <rgbColor rgb="FF008000"/>
      <rgbColor rgb="FF000080"/>
      <rgbColor rgb="FF808000"/>
      <rgbColor rgb="FF800080"/>
      <rgbColor rgb="FF008080"/>
      <rgbColor rgb="FFC0C0C0"/>
      <rgbColor rgb="FF8A8A8A"/>
      <rgbColor rgb="FF9999FF"/>
      <rgbColor rgb="FFB3261E"/>
      <rgbColor rgb="FFFFF6C9"/>
      <rgbColor rgb="FFCCFFFF"/>
      <rgbColor rgb="FF660066"/>
      <rgbColor rgb="FFFF8080"/>
      <rgbColor rgb="FF0066CC"/>
      <rgbColor rgb="FFE2D3C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3E6E4"/>
      <rgbColor rgb="FFFFFF99"/>
      <rgbColor rgb="FF99CCFF"/>
      <rgbColor rgb="FFFF99CC"/>
      <rgbColor rgb="FFCC99FF"/>
      <rgbColor rgb="FFFBD9D5"/>
      <rgbColor rgb="FF3366FF"/>
      <rgbColor rgb="FF33CCCC"/>
      <rgbColor rgb="FF99CC00"/>
      <rgbColor rgb="FFFFCC00"/>
      <rgbColor rgb="FFFF9900"/>
      <rgbColor rgb="FFFF6600"/>
      <rgbColor rgb="FF7A5A4A"/>
      <rgbColor rgb="FF969696"/>
      <rgbColor rgb="FF003366"/>
      <rgbColor rgb="FF339966"/>
      <rgbColor rgb="FF003300"/>
      <rgbColor rgb="FF333300"/>
      <rgbColor rgb="FF9B1C1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5.75" hidden="false" customHeight="true" outlineLevel="0" collapsed="false">
      <c r="A4" s="3" t="s">
        <v>2</v>
      </c>
      <c r="B4" s="4" t="s">
        <v>3</v>
      </c>
    </row>
    <row r="5" customFormat="false" ht="45.75" hidden="false" customHeight="true" outlineLevel="0" collapsed="false">
      <c r="A5" s="5" t="s">
        <v>4</v>
      </c>
      <c r="B5" s="4" t="s">
        <v>5</v>
      </c>
    </row>
    <row r="6" customFormat="false" ht="45.75" hidden="false" customHeight="true" outlineLevel="0" collapsed="false">
      <c r="A6" s="5" t="s">
        <v>6</v>
      </c>
      <c r="B6" s="4" t="s">
        <v>7</v>
      </c>
    </row>
    <row r="7" customFormat="false" ht="45.75" hidden="false" customHeight="true" outlineLevel="0" collapsed="false">
      <c r="A7" s="5" t="s">
        <v>8</v>
      </c>
      <c r="B7" s="4" t="s">
        <v>9</v>
      </c>
    </row>
    <row r="8" customFormat="false" ht="45.75" hidden="false" customHeight="true" outlineLevel="0" collapsed="false">
      <c r="A8" s="5" t="s">
        <v>10</v>
      </c>
      <c r="B8" s="4" t="s">
        <v>11</v>
      </c>
    </row>
    <row r="9" customFormat="false" ht="45.75" hidden="false" customHeight="true" outlineLevel="0" collapsed="false">
      <c r="A9" s="5" t="s">
        <v>12</v>
      </c>
      <c r="B9" s="4" t="s">
        <v>13</v>
      </c>
    </row>
    <row r="10" customFormat="false" ht="45.75" hidden="false" customHeight="true" outlineLevel="0" collapsed="false">
      <c r="A10" s="5" t="s">
        <v>14</v>
      </c>
      <c r="B10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46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3"/>
    <col collapsed="false" customWidth="true" hidden="false" outlineLevel="0" max="7" min="7" style="0" width="22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" t="s">
        <v>4</v>
      </c>
    </row>
    <row r="2" customFormat="false" ht="15" hidden="false" customHeight="false" outlineLevel="0" collapsed="false">
      <c r="A2" s="2" t="s">
        <v>16</v>
      </c>
    </row>
    <row r="4" customFormat="false" ht="30" hidden="false" customHeight="true" outlineLevel="0" collapsed="false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G4" s="7" t="s">
        <v>22</v>
      </c>
      <c r="H4" s="8"/>
    </row>
    <row r="5" customFormat="false" ht="15" hidden="false" customHeight="false" outlineLevel="0" collapsed="false">
      <c r="A5" s="9" t="n">
        <v>46315</v>
      </c>
      <c r="B5" s="10" t="s">
        <v>23</v>
      </c>
      <c r="C5" s="11" t="s">
        <v>24</v>
      </c>
      <c r="D5" s="11" t="s">
        <v>25</v>
      </c>
      <c r="E5" s="12" t="n">
        <v>100</v>
      </c>
      <c r="G5" s="13" t="s">
        <v>26</v>
      </c>
      <c r="H5" s="14" t="n">
        <f aca="false">SUMIFS($E$5:$E$60,$C$5:$C$60,"Entrada")</f>
        <v>622</v>
      </c>
    </row>
    <row r="6" customFormat="false" ht="15" hidden="false" customHeight="false" outlineLevel="0" collapsed="false">
      <c r="A6" s="9" t="n">
        <v>46315</v>
      </c>
      <c r="B6" s="10" t="s">
        <v>27</v>
      </c>
      <c r="C6" s="11" t="s">
        <v>24</v>
      </c>
      <c r="D6" s="11" t="s">
        <v>28</v>
      </c>
      <c r="E6" s="12" t="n">
        <v>129</v>
      </c>
      <c r="G6" s="13" t="s">
        <v>29</v>
      </c>
      <c r="H6" s="14" t="n">
        <f aca="false">SUMIFS($E$5:$E$60,$C$5:$C$60,"Saída")</f>
        <v>410</v>
      </c>
    </row>
    <row r="7" customFormat="false" ht="15" hidden="false" customHeight="false" outlineLevel="0" collapsed="false">
      <c r="A7" s="9" t="n">
        <v>46315</v>
      </c>
      <c r="B7" s="10" t="s">
        <v>30</v>
      </c>
      <c r="C7" s="11" t="s">
        <v>24</v>
      </c>
      <c r="D7" s="11" t="s">
        <v>25</v>
      </c>
      <c r="E7" s="12" t="n">
        <v>56</v>
      </c>
      <c r="G7" s="15" t="s">
        <v>31</v>
      </c>
      <c r="H7" s="16" t="n">
        <f aca="false">H5-H6</f>
        <v>212</v>
      </c>
    </row>
    <row r="8" customFormat="false" ht="15" hidden="false" customHeight="false" outlineLevel="0" collapsed="false">
      <c r="A8" s="9" t="n">
        <v>46315</v>
      </c>
      <c r="B8" s="10" t="s">
        <v>32</v>
      </c>
      <c r="C8" s="11" t="s">
        <v>33</v>
      </c>
      <c r="D8" s="11" t="s">
        <v>28</v>
      </c>
      <c r="E8" s="12" t="n">
        <v>210</v>
      </c>
    </row>
    <row r="9" customFormat="false" ht="15" hidden="false" customHeight="false" outlineLevel="0" collapsed="false">
      <c r="A9" s="9" t="n">
        <v>46315</v>
      </c>
      <c r="B9" s="10" t="s">
        <v>34</v>
      </c>
      <c r="C9" s="11" t="s">
        <v>24</v>
      </c>
      <c r="D9" s="11" t="s">
        <v>35</v>
      </c>
      <c r="E9" s="12" t="n">
        <v>45</v>
      </c>
      <c r="G9" s="17" t="s">
        <v>36</v>
      </c>
    </row>
    <row r="10" customFormat="false" ht="15" hidden="false" customHeight="false" outlineLevel="0" collapsed="false">
      <c r="A10" s="9" t="n">
        <v>46315</v>
      </c>
      <c r="B10" s="10" t="s">
        <v>37</v>
      </c>
      <c r="C10" s="11" t="s">
        <v>24</v>
      </c>
      <c r="D10" s="11" t="s">
        <v>38</v>
      </c>
      <c r="E10" s="12" t="n">
        <v>76</v>
      </c>
      <c r="G10" s="13" t="s">
        <v>28</v>
      </c>
      <c r="H10" s="14" t="n">
        <f aca="false">SUMIFS($E$5:$E$60,$C$5:$C$60,"Entrada",$D$5:$D$60,"Pix")</f>
        <v>307</v>
      </c>
    </row>
    <row r="11" customFormat="false" ht="15" hidden="false" customHeight="false" outlineLevel="0" collapsed="false">
      <c r="A11" s="9" t="n">
        <v>46315</v>
      </c>
      <c r="B11" s="10" t="s">
        <v>39</v>
      </c>
      <c r="C11" s="11" t="s">
        <v>33</v>
      </c>
      <c r="D11" s="11" t="s">
        <v>25</v>
      </c>
      <c r="E11" s="12" t="n">
        <v>120</v>
      </c>
      <c r="G11" s="13" t="s">
        <v>25</v>
      </c>
      <c r="H11" s="14" t="n">
        <f aca="false">SUMIFS($E$5:$E$60,$C$5:$C$60,"Entrada",$D$5:$D$60,"Dinheiro")</f>
        <v>194</v>
      </c>
    </row>
    <row r="12" customFormat="false" ht="15" hidden="false" customHeight="false" outlineLevel="0" collapsed="false">
      <c r="A12" s="9" t="n">
        <v>46315</v>
      </c>
      <c r="B12" s="10" t="s">
        <v>40</v>
      </c>
      <c r="C12" s="11" t="s">
        <v>24</v>
      </c>
      <c r="D12" s="11" t="s">
        <v>28</v>
      </c>
      <c r="E12" s="12" t="n">
        <v>58</v>
      </c>
      <c r="G12" s="13" t="s">
        <v>35</v>
      </c>
      <c r="H12" s="14" t="n">
        <f aca="false">SUMIFS($E$5:$E$60,$C$5:$C$60,"Entrada",$D$5:$D$60,"Débito")</f>
        <v>45</v>
      </c>
    </row>
    <row r="13" customFormat="false" ht="15" hidden="false" customHeight="false" outlineLevel="0" collapsed="false">
      <c r="A13" s="9" t="n">
        <v>46315</v>
      </c>
      <c r="B13" s="10" t="s">
        <v>41</v>
      </c>
      <c r="C13" s="11" t="s">
        <v>24</v>
      </c>
      <c r="D13" s="11" t="s">
        <v>25</v>
      </c>
      <c r="E13" s="12" t="n">
        <v>38</v>
      </c>
      <c r="G13" s="13" t="s">
        <v>38</v>
      </c>
      <c r="H13" s="14" t="n">
        <f aca="false">SUMIFS($E$5:$E$60,$C$5:$C$60,"Entrada",$D$5:$D$60,"Crédito")</f>
        <v>76</v>
      </c>
    </row>
    <row r="14" customFormat="false" ht="15" hidden="false" customHeight="false" outlineLevel="0" collapsed="false">
      <c r="A14" s="9" t="n">
        <v>46315</v>
      </c>
      <c r="B14" s="10" t="s">
        <v>42</v>
      </c>
      <c r="C14" s="11" t="s">
        <v>33</v>
      </c>
      <c r="D14" s="11" t="s">
        <v>28</v>
      </c>
      <c r="E14" s="12" t="n">
        <v>80</v>
      </c>
    </row>
    <row r="15" customFormat="false" ht="15" hidden="false" customHeight="false" outlineLevel="0" collapsed="false">
      <c r="A15" s="9" t="n">
        <v>46315</v>
      </c>
      <c r="B15" s="10" t="s">
        <v>43</v>
      </c>
      <c r="C15" s="11" t="s">
        <v>24</v>
      </c>
      <c r="D15" s="11" t="s">
        <v>28</v>
      </c>
      <c r="E15" s="12" t="n">
        <v>120</v>
      </c>
      <c r="G15" s="15" t="s">
        <v>44</v>
      </c>
      <c r="H15" s="16" t="n">
        <f aca="false">SUMIFS($E$5:$E$60,$C$5:$C$60,"Entrada",$D$5:$D$60,"Dinheiro")-SUMIFS($E$5:$E$60,$C$5:$C$60,"Saída",$D$5:$D$60,"Dinheiro")</f>
        <v>74</v>
      </c>
    </row>
    <row r="16" customFormat="false" ht="15" hidden="false" customHeight="false" outlineLevel="0" collapsed="false">
      <c r="A16" s="9"/>
      <c r="B16" s="10"/>
      <c r="C16" s="11"/>
      <c r="D16" s="11"/>
      <c r="E16" s="12"/>
    </row>
    <row r="17" customFormat="false" ht="15" hidden="false" customHeight="false" outlineLevel="0" collapsed="false">
      <c r="A17" s="9"/>
      <c r="B17" s="10"/>
      <c r="C17" s="11"/>
      <c r="D17" s="11"/>
      <c r="E17" s="12"/>
      <c r="G17" s="18" t="s">
        <v>45</v>
      </c>
    </row>
    <row r="18" customFormat="false" ht="15" hidden="false" customHeight="false" outlineLevel="0" collapsed="false">
      <c r="A18" s="9"/>
      <c r="B18" s="10"/>
      <c r="C18" s="11"/>
      <c r="D18" s="11"/>
      <c r="E18" s="12"/>
    </row>
    <row r="19" customFormat="false" ht="15" hidden="false" customHeight="false" outlineLevel="0" collapsed="false">
      <c r="A19" s="9"/>
      <c r="B19" s="10"/>
      <c r="C19" s="11"/>
      <c r="D19" s="11"/>
      <c r="E19" s="12"/>
    </row>
    <row r="20" customFormat="false" ht="15" hidden="false" customHeight="false" outlineLevel="0" collapsed="false">
      <c r="A20" s="9"/>
      <c r="B20" s="10"/>
      <c r="C20" s="11"/>
      <c r="D20" s="11"/>
      <c r="E20" s="12"/>
    </row>
    <row r="21" customFormat="false" ht="15" hidden="false" customHeight="false" outlineLevel="0" collapsed="false">
      <c r="A21" s="9"/>
      <c r="B21" s="10"/>
      <c r="C21" s="11"/>
      <c r="D21" s="11"/>
      <c r="E21" s="12"/>
    </row>
    <row r="22" customFormat="false" ht="15" hidden="false" customHeight="false" outlineLevel="0" collapsed="false">
      <c r="A22" s="9"/>
      <c r="B22" s="10"/>
      <c r="C22" s="11"/>
      <c r="D22" s="11"/>
      <c r="E22" s="12"/>
    </row>
    <row r="23" customFormat="false" ht="15" hidden="false" customHeight="false" outlineLevel="0" collapsed="false">
      <c r="A23" s="9"/>
      <c r="B23" s="10"/>
      <c r="C23" s="11"/>
      <c r="D23" s="11"/>
      <c r="E23" s="12"/>
    </row>
    <row r="24" customFormat="false" ht="15" hidden="false" customHeight="false" outlineLevel="0" collapsed="false">
      <c r="A24" s="9"/>
      <c r="B24" s="10"/>
      <c r="C24" s="11"/>
      <c r="D24" s="11"/>
      <c r="E24" s="12"/>
    </row>
    <row r="25" customFormat="false" ht="15" hidden="false" customHeight="false" outlineLevel="0" collapsed="false">
      <c r="A25" s="9"/>
      <c r="B25" s="10"/>
      <c r="C25" s="11"/>
      <c r="D25" s="11"/>
      <c r="E25" s="12"/>
    </row>
    <row r="26" customFormat="false" ht="15" hidden="false" customHeight="false" outlineLevel="0" collapsed="false">
      <c r="A26" s="9"/>
      <c r="B26" s="10"/>
      <c r="C26" s="11"/>
      <c r="D26" s="11"/>
      <c r="E26" s="12"/>
    </row>
    <row r="27" customFormat="false" ht="15" hidden="false" customHeight="false" outlineLevel="0" collapsed="false">
      <c r="A27" s="9"/>
      <c r="B27" s="10"/>
      <c r="C27" s="11"/>
      <c r="D27" s="11"/>
      <c r="E27" s="12"/>
    </row>
    <row r="28" customFormat="false" ht="15" hidden="false" customHeight="false" outlineLevel="0" collapsed="false">
      <c r="A28" s="9"/>
      <c r="B28" s="10"/>
      <c r="C28" s="11"/>
      <c r="D28" s="11"/>
      <c r="E28" s="12"/>
    </row>
    <row r="29" customFormat="false" ht="15" hidden="false" customHeight="false" outlineLevel="0" collapsed="false">
      <c r="A29" s="9"/>
      <c r="B29" s="10"/>
      <c r="C29" s="11"/>
      <c r="D29" s="11"/>
      <c r="E29" s="12"/>
    </row>
    <row r="30" customFormat="false" ht="15" hidden="false" customHeight="false" outlineLevel="0" collapsed="false">
      <c r="A30" s="9"/>
      <c r="B30" s="10"/>
      <c r="C30" s="11"/>
      <c r="D30" s="11"/>
      <c r="E30" s="12"/>
    </row>
    <row r="31" customFormat="false" ht="15" hidden="false" customHeight="false" outlineLevel="0" collapsed="false">
      <c r="A31" s="9"/>
      <c r="B31" s="10"/>
      <c r="C31" s="11"/>
      <c r="D31" s="11"/>
      <c r="E31" s="12"/>
    </row>
    <row r="32" customFormat="false" ht="15" hidden="false" customHeight="false" outlineLevel="0" collapsed="false">
      <c r="A32" s="9"/>
      <c r="B32" s="10"/>
      <c r="C32" s="11"/>
      <c r="D32" s="11"/>
      <c r="E32" s="12"/>
    </row>
    <row r="33" customFormat="false" ht="15" hidden="false" customHeight="false" outlineLevel="0" collapsed="false">
      <c r="A33" s="9"/>
      <c r="B33" s="10"/>
      <c r="C33" s="11"/>
      <c r="D33" s="11"/>
      <c r="E33" s="12"/>
    </row>
    <row r="34" customFormat="false" ht="15" hidden="false" customHeight="false" outlineLevel="0" collapsed="false">
      <c r="A34" s="9"/>
      <c r="B34" s="10"/>
      <c r="C34" s="11"/>
      <c r="D34" s="11"/>
      <c r="E34" s="12"/>
    </row>
    <row r="35" customFormat="false" ht="15" hidden="false" customHeight="false" outlineLevel="0" collapsed="false">
      <c r="A35" s="9"/>
      <c r="B35" s="10"/>
      <c r="C35" s="11"/>
      <c r="D35" s="11"/>
      <c r="E35" s="12"/>
    </row>
    <row r="36" customFormat="false" ht="15" hidden="false" customHeight="false" outlineLevel="0" collapsed="false">
      <c r="A36" s="9"/>
      <c r="B36" s="10"/>
      <c r="C36" s="11"/>
      <c r="D36" s="11"/>
      <c r="E36" s="12"/>
    </row>
    <row r="37" customFormat="false" ht="15" hidden="false" customHeight="false" outlineLevel="0" collapsed="false">
      <c r="A37" s="9"/>
      <c r="B37" s="10"/>
      <c r="C37" s="11"/>
      <c r="D37" s="11"/>
      <c r="E37" s="12"/>
    </row>
    <row r="38" customFormat="false" ht="15" hidden="false" customHeight="false" outlineLevel="0" collapsed="false">
      <c r="A38" s="9"/>
      <c r="B38" s="10"/>
      <c r="C38" s="11"/>
      <c r="D38" s="11"/>
      <c r="E38" s="12"/>
    </row>
    <row r="39" customFormat="false" ht="15" hidden="false" customHeight="false" outlineLevel="0" collapsed="false">
      <c r="A39" s="9"/>
      <c r="B39" s="10"/>
      <c r="C39" s="11"/>
      <c r="D39" s="11"/>
      <c r="E39" s="12"/>
    </row>
    <row r="40" customFormat="false" ht="15" hidden="false" customHeight="false" outlineLevel="0" collapsed="false">
      <c r="A40" s="9"/>
      <c r="B40" s="10"/>
      <c r="C40" s="11"/>
      <c r="D40" s="11"/>
      <c r="E40" s="12"/>
    </row>
    <row r="41" customFormat="false" ht="15" hidden="false" customHeight="false" outlineLevel="0" collapsed="false">
      <c r="A41" s="9"/>
      <c r="B41" s="10"/>
      <c r="C41" s="11"/>
      <c r="D41" s="11"/>
      <c r="E41" s="12"/>
    </row>
    <row r="42" customFormat="false" ht="15" hidden="false" customHeight="false" outlineLevel="0" collapsed="false">
      <c r="A42" s="9"/>
      <c r="B42" s="10"/>
      <c r="C42" s="11"/>
      <c r="D42" s="11"/>
      <c r="E42" s="12"/>
    </row>
    <row r="43" customFormat="false" ht="15" hidden="false" customHeight="false" outlineLevel="0" collapsed="false">
      <c r="A43" s="9"/>
      <c r="B43" s="10"/>
      <c r="C43" s="11"/>
      <c r="D43" s="11"/>
      <c r="E43" s="12"/>
    </row>
    <row r="44" customFormat="false" ht="15" hidden="false" customHeight="false" outlineLevel="0" collapsed="false">
      <c r="A44" s="9"/>
      <c r="B44" s="10"/>
      <c r="C44" s="11"/>
      <c r="D44" s="11"/>
      <c r="E44" s="12"/>
    </row>
    <row r="45" customFormat="false" ht="15" hidden="false" customHeight="false" outlineLevel="0" collapsed="false">
      <c r="A45" s="9"/>
      <c r="B45" s="10"/>
      <c r="C45" s="11"/>
      <c r="D45" s="11"/>
      <c r="E45" s="12"/>
    </row>
    <row r="46" customFormat="false" ht="15" hidden="false" customHeight="false" outlineLevel="0" collapsed="false">
      <c r="A46" s="9"/>
      <c r="B46" s="10"/>
      <c r="C46" s="11"/>
      <c r="D46" s="11"/>
      <c r="E46" s="12"/>
    </row>
    <row r="47" customFormat="false" ht="15" hidden="false" customHeight="false" outlineLevel="0" collapsed="false">
      <c r="A47" s="9"/>
      <c r="B47" s="10"/>
      <c r="C47" s="11"/>
      <c r="D47" s="11"/>
      <c r="E47" s="12"/>
    </row>
    <row r="48" customFormat="false" ht="15" hidden="false" customHeight="false" outlineLevel="0" collapsed="false">
      <c r="A48" s="9"/>
      <c r="B48" s="10"/>
      <c r="C48" s="11"/>
      <c r="D48" s="11"/>
      <c r="E48" s="12"/>
    </row>
    <row r="49" customFormat="false" ht="15" hidden="false" customHeight="false" outlineLevel="0" collapsed="false">
      <c r="A49" s="9"/>
      <c r="B49" s="10"/>
      <c r="C49" s="11"/>
      <c r="D49" s="11"/>
      <c r="E49" s="12"/>
    </row>
    <row r="50" customFormat="false" ht="15" hidden="false" customHeight="false" outlineLevel="0" collapsed="false">
      <c r="A50" s="9"/>
      <c r="B50" s="10"/>
      <c r="C50" s="11"/>
      <c r="D50" s="11"/>
      <c r="E50" s="12"/>
    </row>
    <row r="51" customFormat="false" ht="15" hidden="false" customHeight="false" outlineLevel="0" collapsed="false">
      <c r="A51" s="9"/>
      <c r="B51" s="10"/>
      <c r="C51" s="11"/>
      <c r="D51" s="11"/>
      <c r="E51" s="12"/>
    </row>
    <row r="52" customFormat="false" ht="15" hidden="false" customHeight="false" outlineLevel="0" collapsed="false">
      <c r="A52" s="9"/>
      <c r="B52" s="10"/>
      <c r="C52" s="11"/>
      <c r="D52" s="11"/>
      <c r="E52" s="12"/>
    </row>
    <row r="53" customFormat="false" ht="15" hidden="false" customHeight="false" outlineLevel="0" collapsed="false">
      <c r="A53" s="9"/>
      <c r="B53" s="10"/>
      <c r="C53" s="11"/>
      <c r="D53" s="11"/>
      <c r="E53" s="12"/>
    </row>
    <row r="54" customFormat="false" ht="15" hidden="false" customHeight="false" outlineLevel="0" collapsed="false">
      <c r="A54" s="9"/>
      <c r="B54" s="10"/>
      <c r="C54" s="11"/>
      <c r="D54" s="11"/>
      <c r="E54" s="12"/>
    </row>
    <row r="55" customFormat="false" ht="15" hidden="false" customHeight="false" outlineLevel="0" collapsed="false">
      <c r="A55" s="9"/>
      <c r="B55" s="10"/>
      <c r="C55" s="11"/>
      <c r="D55" s="11"/>
      <c r="E55" s="12"/>
    </row>
    <row r="56" customFormat="false" ht="15" hidden="false" customHeight="false" outlineLevel="0" collapsed="false">
      <c r="A56" s="9"/>
      <c r="B56" s="10"/>
      <c r="C56" s="11"/>
      <c r="D56" s="11"/>
      <c r="E56" s="12"/>
    </row>
    <row r="57" customFormat="false" ht="15" hidden="false" customHeight="false" outlineLevel="0" collapsed="false">
      <c r="A57" s="9"/>
      <c r="B57" s="10"/>
      <c r="C57" s="11"/>
      <c r="D57" s="11"/>
      <c r="E57" s="12"/>
    </row>
    <row r="58" customFormat="false" ht="15" hidden="false" customHeight="false" outlineLevel="0" collapsed="false">
      <c r="A58" s="9"/>
      <c r="B58" s="10"/>
      <c r="C58" s="11"/>
      <c r="D58" s="11"/>
      <c r="E58" s="12"/>
    </row>
    <row r="59" customFormat="false" ht="15" hidden="false" customHeight="false" outlineLevel="0" collapsed="false">
      <c r="A59" s="9"/>
      <c r="B59" s="10"/>
      <c r="C59" s="11"/>
      <c r="D59" s="11"/>
      <c r="E59" s="12"/>
    </row>
    <row r="60" customFormat="false" ht="15" hidden="false" customHeight="false" outlineLevel="0" collapsed="false">
      <c r="A60" s="9"/>
      <c r="B60" s="10"/>
      <c r="C60" s="11"/>
      <c r="D60" s="11"/>
      <c r="E60" s="12"/>
    </row>
  </sheetData>
  <conditionalFormatting sqref="A5:E60">
    <cfRule type="expression" priority="2" aboveAverage="0" equalAverage="0" bottom="0" percent="0" rank="0" text="" dxfId="0">
      <formula>$C5="Saída"</formula>
    </cfRule>
  </conditionalFormatting>
  <dataValidations count="2">
    <dataValidation allowBlank="true" errorStyle="stop" operator="between" showDropDown="false" showErrorMessage="false" showInputMessage="false" sqref="C5:C60" type="list">
      <formula1>"Entrada,Saída"</formula1>
      <formula2>0</formula2>
    </dataValidation>
    <dataValidation allowBlank="true" errorStyle="stop" operator="between" showDropDown="false" showErrorMessage="false" showInputMessage="false" sqref="D5:D60" type="list">
      <formula1>"Pix,Dinheiro,Débito,Crédito"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  <col collapsed="false" customWidth="true" hidden="false" outlineLevel="0" max="4" min="3" style="0" width="16"/>
    <col collapsed="false" customWidth="true" hidden="false" outlineLevel="0" max="5" min="5" style="0" width="13"/>
    <col collapsed="false" customWidth="true" hidden="false" outlineLevel="0" max="7" min="6" style="0" width="22"/>
  </cols>
  <sheetData>
    <row r="1" customFormat="false" ht="19.7" hidden="false" customHeight="false" outlineLevel="0" collapsed="false">
      <c r="A1" s="1" t="s">
        <v>6</v>
      </c>
    </row>
    <row r="2" customFormat="false" ht="15" hidden="false" customHeight="false" outlineLevel="0" collapsed="false">
      <c r="A2" s="2" t="s">
        <v>46</v>
      </c>
    </row>
    <row r="4" customFormat="false" ht="30" hidden="false" customHeight="true" outlineLevel="0" collapsed="false">
      <c r="A4" s="6" t="s">
        <v>47</v>
      </c>
      <c r="B4" s="6" t="s">
        <v>48</v>
      </c>
      <c r="C4" s="6" t="s">
        <v>49</v>
      </c>
      <c r="D4" s="6" t="s">
        <v>50</v>
      </c>
      <c r="E4" s="6" t="s">
        <v>51</v>
      </c>
      <c r="F4" s="6" t="s">
        <v>52</v>
      </c>
      <c r="G4" s="6" t="s">
        <v>53</v>
      </c>
    </row>
    <row r="5" customFormat="false" ht="15" hidden="false" customHeight="false" outlineLevel="0" collapsed="false">
      <c r="A5" s="10" t="s">
        <v>54</v>
      </c>
      <c r="B5" s="11" t="s">
        <v>55</v>
      </c>
      <c r="C5" s="19" t="n">
        <v>18</v>
      </c>
      <c r="D5" s="19" t="n">
        <v>10</v>
      </c>
      <c r="E5" s="20" t="str">
        <f aca="false">IF(A5="","",IF(C5&lt;=D5,"Comprar","OK"))</f>
        <v>OK</v>
      </c>
      <c r="F5" s="12" t="n">
        <v>5.2</v>
      </c>
      <c r="G5" s="21" t="n">
        <f aca="false">IF(A5="","",C5*F5)</f>
        <v>93.6</v>
      </c>
    </row>
    <row r="6" customFormat="false" ht="15" hidden="false" customHeight="false" outlineLevel="0" collapsed="false">
      <c r="A6" s="10" t="s">
        <v>56</v>
      </c>
      <c r="B6" s="11" t="s">
        <v>55</v>
      </c>
      <c r="C6" s="19" t="n">
        <v>4</v>
      </c>
      <c r="D6" s="19" t="n">
        <v>6</v>
      </c>
      <c r="E6" s="20" t="str">
        <f aca="false">IF(A6="","",IF(C6&lt;=D6,"Comprar","OK"))</f>
        <v>Comprar</v>
      </c>
      <c r="F6" s="12" t="n">
        <v>42</v>
      </c>
      <c r="G6" s="21" t="n">
        <f aca="false">IF(A6="","",C6*F6)</f>
        <v>168</v>
      </c>
    </row>
    <row r="7" customFormat="false" ht="15" hidden="false" customHeight="false" outlineLevel="0" collapsed="false">
      <c r="A7" s="10" t="s">
        <v>57</v>
      </c>
      <c r="B7" s="11" t="s">
        <v>55</v>
      </c>
      <c r="C7" s="19" t="n">
        <v>5</v>
      </c>
      <c r="D7" s="19" t="n">
        <v>3</v>
      </c>
      <c r="E7" s="20" t="str">
        <f aca="false">IF(A7="","",IF(C7&lt;=D7,"Comprar","OK"))</f>
        <v>OK</v>
      </c>
      <c r="F7" s="12" t="n">
        <v>32</v>
      </c>
      <c r="G7" s="21" t="n">
        <f aca="false">IF(A7="","",C7*F7)</f>
        <v>160</v>
      </c>
    </row>
    <row r="8" customFormat="false" ht="15" hidden="false" customHeight="false" outlineLevel="0" collapsed="false">
      <c r="A8" s="10" t="s">
        <v>58</v>
      </c>
      <c r="B8" s="11" t="s">
        <v>59</v>
      </c>
      <c r="C8" s="19" t="n">
        <v>6</v>
      </c>
      <c r="D8" s="19" t="n">
        <v>4</v>
      </c>
      <c r="E8" s="20" t="str">
        <f aca="false">IF(A8="","",IF(C8&lt;=D8,"Comprar","OK"))</f>
        <v>OK</v>
      </c>
      <c r="F8" s="12" t="n">
        <v>9.5</v>
      </c>
      <c r="G8" s="21" t="n">
        <f aca="false">IF(A8="","",C8*F8)</f>
        <v>57</v>
      </c>
    </row>
    <row r="9" customFormat="false" ht="15" hidden="false" customHeight="false" outlineLevel="0" collapsed="false">
      <c r="A9" s="10" t="s">
        <v>60</v>
      </c>
      <c r="B9" s="11" t="s">
        <v>55</v>
      </c>
      <c r="C9" s="19" t="n">
        <v>1.5</v>
      </c>
      <c r="D9" s="19" t="n">
        <v>2</v>
      </c>
      <c r="E9" s="20" t="str">
        <f aca="false">IF(A9="","",IF(C9&lt;=D9,"Comprar","OK"))</f>
        <v>Comprar</v>
      </c>
      <c r="F9" s="12" t="n">
        <v>48</v>
      </c>
      <c r="G9" s="21" t="n">
        <f aca="false">IF(A9="","",C9*F9)</f>
        <v>72</v>
      </c>
    </row>
    <row r="10" customFormat="false" ht="15" hidden="false" customHeight="false" outlineLevel="0" collapsed="false">
      <c r="A10" s="10" t="s">
        <v>61</v>
      </c>
      <c r="B10" s="11" t="s">
        <v>55</v>
      </c>
      <c r="C10" s="19" t="n">
        <v>3</v>
      </c>
      <c r="D10" s="19" t="n">
        <v>2</v>
      </c>
      <c r="E10" s="20" t="str">
        <f aca="false">IF(A10="","",IF(C10&lt;=D10,"Comprar","OK"))</f>
        <v>OK</v>
      </c>
      <c r="F10" s="12" t="n">
        <v>34</v>
      </c>
      <c r="G10" s="21" t="n">
        <f aca="false">IF(A10="","",C10*F10)</f>
        <v>102</v>
      </c>
    </row>
    <row r="11" customFormat="false" ht="15" hidden="false" customHeight="false" outlineLevel="0" collapsed="false">
      <c r="A11" s="10" t="s">
        <v>62</v>
      </c>
      <c r="B11" s="11" t="s">
        <v>63</v>
      </c>
      <c r="C11" s="19" t="n">
        <v>35</v>
      </c>
      <c r="D11" s="19" t="n">
        <v>50</v>
      </c>
      <c r="E11" s="20" t="str">
        <f aca="false">IF(A11="","",IF(C11&lt;=D11,"Comprar","OK"))</f>
        <v>Comprar</v>
      </c>
      <c r="F11" s="12" t="n">
        <v>1.9</v>
      </c>
      <c r="G11" s="21" t="n">
        <f aca="false">IF(A11="","",C11*F11)</f>
        <v>66.5</v>
      </c>
    </row>
    <row r="12" customFormat="false" ht="15" hidden="false" customHeight="false" outlineLevel="0" collapsed="false">
      <c r="A12" s="10" t="s">
        <v>64</v>
      </c>
      <c r="B12" s="11" t="s">
        <v>63</v>
      </c>
      <c r="C12" s="19" t="n">
        <v>14</v>
      </c>
      <c r="D12" s="19" t="n">
        <v>10</v>
      </c>
      <c r="E12" s="20" t="str">
        <f aca="false">IF(A12="","",IF(C12&lt;=D12,"Comprar","OK"))</f>
        <v>OK</v>
      </c>
      <c r="F12" s="12" t="n">
        <v>7.5</v>
      </c>
      <c r="G12" s="21" t="n">
        <f aca="false">IF(A12="","",C12*F12)</f>
        <v>105</v>
      </c>
    </row>
    <row r="13" customFormat="false" ht="15" hidden="false" customHeight="false" outlineLevel="0" collapsed="false">
      <c r="A13" s="10"/>
      <c r="B13" s="11"/>
      <c r="C13" s="19"/>
      <c r="D13" s="19"/>
      <c r="E13" s="20" t="str">
        <f aca="false">IF(A13="","",IF(C13&lt;=D13,"Comprar","OK"))</f>
        <v/>
      </c>
      <c r="F13" s="12"/>
      <c r="G13" s="21" t="str">
        <f aca="false">IF(A13="","",C13*F13)</f>
        <v/>
      </c>
    </row>
    <row r="14" customFormat="false" ht="15" hidden="false" customHeight="false" outlineLevel="0" collapsed="false">
      <c r="A14" s="10"/>
      <c r="B14" s="11"/>
      <c r="C14" s="19"/>
      <c r="D14" s="19"/>
      <c r="E14" s="20" t="str">
        <f aca="false">IF(A14="","",IF(C14&lt;=D14,"Comprar","OK"))</f>
        <v/>
      </c>
      <c r="F14" s="12"/>
      <c r="G14" s="21" t="str">
        <f aca="false">IF(A14="","",C14*F14)</f>
        <v/>
      </c>
    </row>
    <row r="15" customFormat="false" ht="15" hidden="false" customHeight="false" outlineLevel="0" collapsed="false">
      <c r="A15" s="10"/>
      <c r="B15" s="11"/>
      <c r="C15" s="19"/>
      <c r="D15" s="19"/>
      <c r="E15" s="20" t="str">
        <f aca="false">IF(A15="","",IF(C15&lt;=D15,"Comprar","OK"))</f>
        <v/>
      </c>
      <c r="F15" s="12"/>
      <c r="G15" s="21" t="str">
        <f aca="false">IF(A15="","",C15*F15)</f>
        <v/>
      </c>
    </row>
    <row r="16" customFormat="false" ht="15" hidden="false" customHeight="false" outlineLevel="0" collapsed="false">
      <c r="A16" s="10"/>
      <c r="B16" s="11"/>
      <c r="C16" s="19"/>
      <c r="D16" s="19"/>
      <c r="E16" s="20" t="str">
        <f aca="false">IF(A16="","",IF(C16&lt;=D16,"Comprar","OK"))</f>
        <v/>
      </c>
      <c r="F16" s="12"/>
      <c r="G16" s="21" t="str">
        <f aca="false">IF(A16="","",C16*F16)</f>
        <v/>
      </c>
    </row>
    <row r="17" customFormat="false" ht="15" hidden="false" customHeight="false" outlineLevel="0" collapsed="false">
      <c r="A17" s="10"/>
      <c r="B17" s="11"/>
      <c r="C17" s="19"/>
      <c r="D17" s="19"/>
      <c r="E17" s="20" t="str">
        <f aca="false">IF(A17="","",IF(C17&lt;=D17,"Comprar","OK"))</f>
        <v/>
      </c>
      <c r="F17" s="12"/>
      <c r="G17" s="21" t="str">
        <f aca="false">IF(A17="","",C17*F17)</f>
        <v/>
      </c>
    </row>
    <row r="18" customFormat="false" ht="15" hidden="false" customHeight="false" outlineLevel="0" collapsed="false">
      <c r="A18" s="10"/>
      <c r="B18" s="11"/>
      <c r="C18" s="19"/>
      <c r="D18" s="19"/>
      <c r="E18" s="20" t="str">
        <f aca="false">IF(A18="","",IF(C18&lt;=D18,"Comprar","OK"))</f>
        <v/>
      </c>
      <c r="F18" s="12"/>
      <c r="G18" s="21" t="str">
        <f aca="false">IF(A18="","",C18*F18)</f>
        <v/>
      </c>
    </row>
    <row r="19" customFormat="false" ht="15" hidden="false" customHeight="false" outlineLevel="0" collapsed="false">
      <c r="A19" s="10"/>
      <c r="B19" s="11"/>
      <c r="C19" s="19"/>
      <c r="D19" s="19"/>
      <c r="E19" s="20" t="str">
        <f aca="false">IF(A19="","",IF(C19&lt;=D19,"Comprar","OK"))</f>
        <v/>
      </c>
      <c r="F19" s="12"/>
      <c r="G19" s="21" t="str">
        <f aca="false">IF(A19="","",C19*F19)</f>
        <v/>
      </c>
    </row>
    <row r="20" customFormat="false" ht="15" hidden="false" customHeight="false" outlineLevel="0" collapsed="false">
      <c r="A20" s="10"/>
      <c r="B20" s="11"/>
      <c r="C20" s="19"/>
      <c r="D20" s="19"/>
      <c r="E20" s="20" t="str">
        <f aca="false">IF(A20="","",IF(C20&lt;=D20,"Comprar","OK"))</f>
        <v/>
      </c>
      <c r="F20" s="12"/>
      <c r="G20" s="21" t="str">
        <f aca="false">IF(A20="","",C20*F20)</f>
        <v/>
      </c>
    </row>
    <row r="21" customFormat="false" ht="15" hidden="false" customHeight="false" outlineLevel="0" collapsed="false">
      <c r="A21" s="10"/>
      <c r="B21" s="11"/>
      <c r="C21" s="19"/>
      <c r="D21" s="19"/>
      <c r="E21" s="20" t="str">
        <f aca="false">IF(A21="","",IF(C21&lt;=D21,"Comprar","OK"))</f>
        <v/>
      </c>
      <c r="F21" s="12"/>
      <c r="G21" s="21" t="str">
        <f aca="false">IF(A21="","",C21*F21)</f>
        <v/>
      </c>
    </row>
    <row r="22" customFormat="false" ht="15" hidden="false" customHeight="false" outlineLevel="0" collapsed="false">
      <c r="A22" s="10"/>
      <c r="B22" s="11"/>
      <c r="C22" s="19"/>
      <c r="D22" s="19"/>
      <c r="E22" s="20" t="str">
        <f aca="false">IF(A22="","",IF(C22&lt;=D22,"Comprar","OK"))</f>
        <v/>
      </c>
      <c r="F22" s="12"/>
      <c r="G22" s="21" t="str">
        <f aca="false">IF(A22="","",C22*F22)</f>
        <v/>
      </c>
    </row>
    <row r="23" customFormat="false" ht="15" hidden="false" customHeight="false" outlineLevel="0" collapsed="false">
      <c r="A23" s="10"/>
      <c r="B23" s="11"/>
      <c r="C23" s="19"/>
      <c r="D23" s="19"/>
      <c r="E23" s="20" t="str">
        <f aca="false">IF(A23="","",IF(C23&lt;=D23,"Comprar","OK"))</f>
        <v/>
      </c>
      <c r="F23" s="12"/>
      <c r="G23" s="21" t="str">
        <f aca="false">IF(A23="","",C23*F23)</f>
        <v/>
      </c>
    </row>
    <row r="24" customFormat="false" ht="15" hidden="false" customHeight="false" outlineLevel="0" collapsed="false">
      <c r="A24" s="10"/>
      <c r="B24" s="11"/>
      <c r="C24" s="19"/>
      <c r="D24" s="19"/>
      <c r="E24" s="20" t="str">
        <f aca="false">IF(A24="","",IF(C24&lt;=D24,"Comprar","OK"))</f>
        <v/>
      </c>
      <c r="F24" s="12"/>
      <c r="G24" s="21" t="str">
        <f aca="false">IF(A24="","",C24*F24)</f>
        <v/>
      </c>
    </row>
    <row r="25" customFormat="false" ht="15" hidden="false" customHeight="false" outlineLevel="0" collapsed="false">
      <c r="A25" s="10"/>
      <c r="B25" s="11"/>
      <c r="C25" s="19"/>
      <c r="D25" s="19"/>
      <c r="E25" s="20" t="str">
        <f aca="false">IF(A25="","",IF(C25&lt;=D25,"Comprar","OK"))</f>
        <v/>
      </c>
      <c r="F25" s="12"/>
      <c r="G25" s="21" t="str">
        <f aca="false">IF(A25="","",C25*F25)</f>
        <v/>
      </c>
    </row>
    <row r="26" customFormat="false" ht="15" hidden="false" customHeight="false" outlineLevel="0" collapsed="false">
      <c r="A26" s="10"/>
      <c r="B26" s="11"/>
      <c r="C26" s="19"/>
      <c r="D26" s="19"/>
      <c r="E26" s="20" t="str">
        <f aca="false">IF(A26="","",IF(C26&lt;=D26,"Comprar","OK"))</f>
        <v/>
      </c>
      <c r="F26" s="12"/>
      <c r="G26" s="21" t="str">
        <f aca="false">IF(A26="","",C26*F26)</f>
        <v/>
      </c>
    </row>
    <row r="27" customFormat="false" ht="15" hidden="false" customHeight="false" outlineLevel="0" collapsed="false">
      <c r="A27" s="10"/>
      <c r="B27" s="11"/>
      <c r="C27" s="19"/>
      <c r="D27" s="19"/>
      <c r="E27" s="20" t="str">
        <f aca="false">IF(A27="","",IF(C27&lt;=D27,"Comprar","OK"))</f>
        <v/>
      </c>
      <c r="F27" s="12"/>
      <c r="G27" s="21" t="str">
        <f aca="false">IF(A27="","",C27*F27)</f>
        <v/>
      </c>
    </row>
    <row r="28" customFormat="false" ht="15" hidden="false" customHeight="false" outlineLevel="0" collapsed="false">
      <c r="A28" s="10"/>
      <c r="B28" s="11"/>
      <c r="C28" s="19"/>
      <c r="D28" s="19"/>
      <c r="E28" s="20" t="str">
        <f aca="false">IF(A28="","",IF(C28&lt;=D28,"Comprar","OK"))</f>
        <v/>
      </c>
      <c r="F28" s="12"/>
      <c r="G28" s="21" t="str">
        <f aca="false">IF(A28="","",C28*F28)</f>
        <v/>
      </c>
    </row>
    <row r="29" customFormat="false" ht="15" hidden="false" customHeight="false" outlineLevel="0" collapsed="false">
      <c r="A29" s="10"/>
      <c r="B29" s="11"/>
      <c r="C29" s="19"/>
      <c r="D29" s="19"/>
      <c r="E29" s="20" t="str">
        <f aca="false">IF(A29="","",IF(C29&lt;=D29,"Comprar","OK"))</f>
        <v/>
      </c>
      <c r="F29" s="12"/>
      <c r="G29" s="21" t="str">
        <f aca="false">IF(A29="","",C29*F29)</f>
        <v/>
      </c>
    </row>
    <row r="30" customFormat="false" ht="15" hidden="false" customHeight="false" outlineLevel="0" collapsed="false">
      <c r="A30" s="10"/>
      <c r="B30" s="11"/>
      <c r="C30" s="19"/>
      <c r="D30" s="19"/>
      <c r="E30" s="20" t="str">
        <f aca="false">IF(A30="","",IF(C30&lt;=D30,"Comprar","OK"))</f>
        <v/>
      </c>
      <c r="F30" s="12"/>
      <c r="G30" s="21" t="str">
        <f aca="false">IF(A30="","",C30*F30)</f>
        <v/>
      </c>
    </row>
    <row r="31" customFormat="false" ht="15" hidden="false" customHeight="false" outlineLevel="0" collapsed="false">
      <c r="A31" s="10"/>
      <c r="B31" s="11"/>
      <c r="C31" s="19"/>
      <c r="D31" s="19"/>
      <c r="E31" s="20" t="str">
        <f aca="false">IF(A31="","",IF(C31&lt;=D31,"Comprar","OK"))</f>
        <v/>
      </c>
      <c r="F31" s="12"/>
      <c r="G31" s="21" t="str">
        <f aca="false">IF(A31="","",C31*F31)</f>
        <v/>
      </c>
    </row>
    <row r="32" customFormat="false" ht="15" hidden="false" customHeight="false" outlineLevel="0" collapsed="false">
      <c r="A32" s="10"/>
      <c r="B32" s="11"/>
      <c r="C32" s="19"/>
      <c r="D32" s="19"/>
      <c r="E32" s="20" t="str">
        <f aca="false">IF(A32="","",IF(C32&lt;=D32,"Comprar","OK"))</f>
        <v/>
      </c>
      <c r="F32" s="12"/>
      <c r="G32" s="21" t="str">
        <f aca="false">IF(A32="","",C32*F32)</f>
        <v/>
      </c>
    </row>
    <row r="33" customFormat="false" ht="15" hidden="false" customHeight="false" outlineLevel="0" collapsed="false">
      <c r="A33" s="10"/>
      <c r="B33" s="11"/>
      <c r="C33" s="19"/>
      <c r="D33" s="19"/>
      <c r="E33" s="20" t="str">
        <f aca="false">IF(A33="","",IF(C33&lt;=D33,"Comprar","OK"))</f>
        <v/>
      </c>
      <c r="F33" s="12"/>
      <c r="G33" s="21" t="str">
        <f aca="false">IF(A33="","",C33*F33)</f>
        <v/>
      </c>
    </row>
    <row r="34" customFormat="false" ht="15" hidden="false" customHeight="false" outlineLevel="0" collapsed="false">
      <c r="A34" s="10"/>
      <c r="B34" s="11"/>
      <c r="C34" s="19"/>
      <c r="D34" s="19"/>
      <c r="E34" s="20" t="str">
        <f aca="false">IF(A34="","",IF(C34&lt;=D34,"Comprar","OK"))</f>
        <v/>
      </c>
      <c r="F34" s="12"/>
      <c r="G34" s="21" t="str">
        <f aca="false">IF(A34="","",C34*F34)</f>
        <v/>
      </c>
    </row>
    <row r="35" customFormat="false" ht="15" hidden="false" customHeight="false" outlineLevel="0" collapsed="false">
      <c r="A35" s="10"/>
      <c r="B35" s="11"/>
      <c r="C35" s="19"/>
      <c r="D35" s="19"/>
      <c r="E35" s="20" t="str">
        <f aca="false">IF(A35="","",IF(C35&lt;=D35,"Comprar","OK"))</f>
        <v/>
      </c>
      <c r="F35" s="12"/>
      <c r="G35" s="21" t="str">
        <f aca="false">IF(A35="","",C35*F35)</f>
        <v/>
      </c>
    </row>
    <row r="36" customFormat="false" ht="15" hidden="false" customHeight="false" outlineLevel="0" collapsed="false">
      <c r="A36" s="10"/>
      <c r="B36" s="11"/>
      <c r="C36" s="19"/>
      <c r="D36" s="19"/>
      <c r="E36" s="20" t="str">
        <f aca="false">IF(A36="","",IF(C36&lt;=D36,"Comprar","OK"))</f>
        <v/>
      </c>
      <c r="F36" s="12"/>
      <c r="G36" s="21" t="str">
        <f aca="false">IF(A36="","",C36*F36)</f>
        <v/>
      </c>
    </row>
    <row r="37" customFormat="false" ht="15" hidden="false" customHeight="false" outlineLevel="0" collapsed="false">
      <c r="A37" s="10"/>
      <c r="B37" s="11"/>
      <c r="C37" s="19"/>
      <c r="D37" s="19"/>
      <c r="E37" s="20" t="str">
        <f aca="false">IF(A37="","",IF(C37&lt;=D37,"Comprar","OK"))</f>
        <v/>
      </c>
      <c r="F37" s="12"/>
      <c r="G37" s="21" t="str">
        <f aca="false">IF(A37="","",C37*F37)</f>
        <v/>
      </c>
    </row>
    <row r="38" customFormat="false" ht="15" hidden="false" customHeight="false" outlineLevel="0" collapsed="false">
      <c r="A38" s="10"/>
      <c r="B38" s="11"/>
      <c r="C38" s="19"/>
      <c r="D38" s="19"/>
      <c r="E38" s="20" t="str">
        <f aca="false">IF(A38="","",IF(C38&lt;=D38,"Comprar","OK"))</f>
        <v/>
      </c>
      <c r="F38" s="12"/>
      <c r="G38" s="21" t="str">
        <f aca="false">IF(A38="","",C38*F38)</f>
        <v/>
      </c>
    </row>
    <row r="39" customFormat="false" ht="15" hidden="false" customHeight="false" outlineLevel="0" collapsed="false">
      <c r="A39" s="10"/>
      <c r="B39" s="11"/>
      <c r="C39" s="19"/>
      <c r="D39" s="19"/>
      <c r="E39" s="20" t="str">
        <f aca="false">IF(A39="","",IF(C39&lt;=D39,"Comprar","OK"))</f>
        <v/>
      </c>
      <c r="F39" s="12"/>
      <c r="G39" s="21" t="str">
        <f aca="false">IF(A39="","",C39*F39)</f>
        <v/>
      </c>
    </row>
    <row r="40" customFormat="false" ht="15" hidden="false" customHeight="false" outlineLevel="0" collapsed="false">
      <c r="A40" s="10"/>
      <c r="B40" s="11"/>
      <c r="C40" s="19"/>
      <c r="D40" s="19"/>
      <c r="E40" s="20" t="str">
        <f aca="false">IF(A40="","",IF(C40&lt;=D40,"Comprar","OK"))</f>
        <v/>
      </c>
      <c r="F40" s="12"/>
      <c r="G40" s="21" t="str">
        <f aca="false">IF(A40="","",C40*F40)</f>
        <v/>
      </c>
    </row>
    <row r="42" customFormat="false" ht="15" hidden="false" customHeight="false" outlineLevel="0" collapsed="false">
      <c r="F42" s="22" t="s">
        <v>65</v>
      </c>
      <c r="G42" s="16" t="n">
        <f aca="false">SUM(G5:G40)</f>
        <v>824.1</v>
      </c>
    </row>
    <row r="43" customFormat="false" ht="15" hidden="false" customHeight="false" outlineLevel="0" collapsed="false">
      <c r="F43" s="22" t="s">
        <v>66</v>
      </c>
      <c r="G43" s="22" t="n">
        <f aca="false">COUNTIF(E5:E40,"Comprar")</f>
        <v>3</v>
      </c>
    </row>
  </sheetData>
  <conditionalFormatting sqref="A5:G40">
    <cfRule type="expression" priority="2" aboveAverage="0" equalAverage="0" bottom="0" percent="0" rank="0" text="" dxfId="1">
      <formula>$E5="Comprar"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0"/>
    <col collapsed="false" customWidth="true" hidden="false" outlineLevel="0" max="4" min="4" style="0" width="15"/>
    <col collapsed="false" customWidth="true" hidden="false" outlineLevel="0" max="5" min="5" style="0" width="17"/>
    <col collapsed="false" customWidth="true" hidden="false" outlineLevel="0" max="6" min="6" style="0" width="14"/>
    <col collapsed="false" customWidth="true" hidden="false" outlineLevel="0" max="7" min="7" style="0" width="13"/>
  </cols>
  <sheetData>
    <row r="1" customFormat="false" ht="19.7" hidden="false" customHeight="false" outlineLevel="0" collapsed="false">
      <c r="A1" s="1" t="s">
        <v>8</v>
      </c>
    </row>
    <row r="2" customFormat="false" ht="15" hidden="false" customHeight="false" outlineLevel="0" collapsed="false">
      <c r="A2" s="2" t="s">
        <v>67</v>
      </c>
    </row>
    <row r="4" customFormat="false" ht="30" hidden="false" customHeight="true" outlineLevel="0" collapsed="false">
      <c r="A4" s="6" t="s">
        <v>68</v>
      </c>
      <c r="B4" s="6" t="s">
        <v>69</v>
      </c>
      <c r="C4" s="6" t="s">
        <v>70</v>
      </c>
      <c r="D4" s="6" t="s">
        <v>71</v>
      </c>
      <c r="E4" s="6" t="s">
        <v>72</v>
      </c>
      <c r="F4" s="6" t="s">
        <v>73</v>
      </c>
      <c r="G4" s="6" t="s">
        <v>51</v>
      </c>
    </row>
    <row r="5" customFormat="false" ht="15" hidden="false" customHeight="false" outlineLevel="0" collapsed="false">
      <c r="A5" s="10" t="s">
        <v>74</v>
      </c>
      <c r="B5" s="9" t="n">
        <v>46270</v>
      </c>
      <c r="C5" s="12" t="n">
        <v>76</v>
      </c>
      <c r="D5" s="12" t="n">
        <v>40</v>
      </c>
      <c r="E5" s="21" t="n">
        <f aca="false">IF(A5="","",C5-D5)</f>
        <v>36</v>
      </c>
      <c r="F5" s="23" t="n">
        <f aca="true">IF(OR(A5="",E5&lt;=0),"",TODAY()-B5)</f>
        <v>45</v>
      </c>
      <c r="G5" s="20" t="str">
        <f aca="false">IF(A5="","",IF(E5&lt;=0,"Quitado",IF(F5&gt;30,"Atrasado","Em aberto")))</f>
        <v>Atrasado</v>
      </c>
    </row>
    <row r="6" customFormat="false" ht="15" hidden="false" customHeight="false" outlineLevel="0" collapsed="false">
      <c r="A6" s="10" t="s">
        <v>75</v>
      </c>
      <c r="B6" s="9" t="n">
        <v>46297</v>
      </c>
      <c r="C6" s="12" t="n">
        <v>45</v>
      </c>
      <c r="D6" s="12" t="n">
        <v>0</v>
      </c>
      <c r="E6" s="21" t="n">
        <f aca="false">IF(A6="","",C6-D6)</f>
        <v>45</v>
      </c>
      <c r="F6" s="23" t="n">
        <f aca="true">IF(OR(A6="",E6&lt;=0),"",TODAY()-B6)</f>
        <v>18</v>
      </c>
      <c r="G6" s="20" t="str">
        <f aca="false">IF(A6="","",IF(E6&lt;=0,"Quitado",IF(F6&gt;30,"Atrasado","Em aberto")))</f>
        <v>Em aberto</v>
      </c>
    </row>
    <row r="7" customFormat="false" ht="15" hidden="false" customHeight="false" outlineLevel="0" collapsed="false">
      <c r="A7" s="10" t="s">
        <v>76</v>
      </c>
      <c r="B7" s="9" t="n">
        <v>46305</v>
      </c>
      <c r="C7" s="12" t="n">
        <v>120</v>
      </c>
      <c r="D7" s="12" t="n">
        <v>120</v>
      </c>
      <c r="E7" s="21" t="n">
        <f aca="false">IF(A7="","",C7-D7)</f>
        <v>0</v>
      </c>
      <c r="F7" s="23" t="str">
        <f aca="true">IF(OR(A7="",E7&lt;=0),"",TODAY()-B7)</f>
        <v/>
      </c>
      <c r="G7" s="20" t="str">
        <f aca="false">IF(A7="","",IF(E7&lt;=0,"Quitado",IF(F7&gt;30,"Atrasado","Em aberto")))</f>
        <v>Quitado</v>
      </c>
    </row>
    <row r="8" customFormat="false" ht="15" hidden="false" customHeight="false" outlineLevel="0" collapsed="false">
      <c r="A8" s="10" t="s">
        <v>77</v>
      </c>
      <c r="B8" s="9" t="n">
        <v>46310</v>
      </c>
      <c r="C8" s="12" t="n">
        <v>38</v>
      </c>
      <c r="D8" s="12" t="n">
        <v>0</v>
      </c>
      <c r="E8" s="21" t="n">
        <f aca="false">IF(A8="","",C8-D8)</f>
        <v>38</v>
      </c>
      <c r="F8" s="23" t="n">
        <f aca="true">IF(OR(A8="",E8&lt;=0),"",TODAY()-B8)</f>
        <v>5</v>
      </c>
      <c r="G8" s="20" t="str">
        <f aca="false">IF(A8="","",IF(E8&lt;=0,"Quitado",IF(F8&gt;30,"Atrasado","Em aberto")))</f>
        <v>Em aberto</v>
      </c>
    </row>
    <row r="9" customFormat="false" ht="15" hidden="false" customHeight="false" outlineLevel="0" collapsed="false">
      <c r="A9" s="10"/>
      <c r="B9" s="9"/>
      <c r="C9" s="12"/>
      <c r="D9" s="12"/>
      <c r="E9" s="21" t="str">
        <f aca="false">IF(A9="","",C9-D9)</f>
        <v/>
      </c>
      <c r="F9" s="23" t="str">
        <f aca="true">IF(OR(A9="",E9&lt;=0),"",TODAY()-B9)</f>
        <v/>
      </c>
      <c r="G9" s="20" t="str">
        <f aca="false">IF(A9="","",IF(E9&lt;=0,"Quitado",IF(F9&gt;30,"Atrasado","Em aberto")))</f>
        <v/>
      </c>
    </row>
    <row r="10" customFormat="false" ht="15" hidden="false" customHeight="false" outlineLevel="0" collapsed="false">
      <c r="A10" s="10"/>
      <c r="B10" s="9"/>
      <c r="C10" s="12"/>
      <c r="D10" s="12"/>
      <c r="E10" s="21" t="str">
        <f aca="false">IF(A10="","",C10-D10)</f>
        <v/>
      </c>
      <c r="F10" s="23" t="str">
        <f aca="true">IF(OR(A10="",E10&lt;=0),"",TODAY()-B10)</f>
        <v/>
      </c>
      <c r="G10" s="20" t="str">
        <f aca="false">IF(A10="","",IF(E10&lt;=0,"Quitado",IF(F10&gt;30,"Atrasado","Em aberto")))</f>
        <v/>
      </c>
    </row>
    <row r="11" customFormat="false" ht="15" hidden="false" customHeight="false" outlineLevel="0" collapsed="false">
      <c r="A11" s="10"/>
      <c r="B11" s="9"/>
      <c r="C11" s="12"/>
      <c r="D11" s="12"/>
      <c r="E11" s="21" t="str">
        <f aca="false">IF(A11="","",C11-D11)</f>
        <v/>
      </c>
      <c r="F11" s="23" t="str">
        <f aca="true">IF(OR(A11="",E11&lt;=0),"",TODAY()-B11)</f>
        <v/>
      </c>
      <c r="G11" s="20" t="str">
        <f aca="false">IF(A11="","",IF(E11&lt;=0,"Quitado",IF(F11&gt;30,"Atrasado","Em aberto")))</f>
        <v/>
      </c>
    </row>
    <row r="12" customFormat="false" ht="15" hidden="false" customHeight="false" outlineLevel="0" collapsed="false">
      <c r="A12" s="10"/>
      <c r="B12" s="9"/>
      <c r="C12" s="12"/>
      <c r="D12" s="12"/>
      <c r="E12" s="21" t="str">
        <f aca="false">IF(A12="","",C12-D12)</f>
        <v/>
      </c>
      <c r="F12" s="23" t="str">
        <f aca="true">IF(OR(A12="",E12&lt;=0),"",TODAY()-B12)</f>
        <v/>
      </c>
      <c r="G12" s="20" t="str">
        <f aca="false">IF(A12="","",IF(E12&lt;=0,"Quitado",IF(F12&gt;30,"Atrasado","Em aberto")))</f>
        <v/>
      </c>
    </row>
    <row r="13" customFormat="false" ht="15" hidden="false" customHeight="false" outlineLevel="0" collapsed="false">
      <c r="A13" s="10"/>
      <c r="B13" s="9"/>
      <c r="C13" s="12"/>
      <c r="D13" s="12"/>
      <c r="E13" s="21" t="str">
        <f aca="false">IF(A13="","",C13-D13)</f>
        <v/>
      </c>
      <c r="F13" s="23" t="str">
        <f aca="true">IF(OR(A13="",E13&lt;=0),"",TODAY()-B13)</f>
        <v/>
      </c>
      <c r="G13" s="20" t="str">
        <f aca="false">IF(A13="","",IF(E13&lt;=0,"Quitado",IF(F13&gt;30,"Atrasado","Em aberto")))</f>
        <v/>
      </c>
    </row>
    <row r="14" customFormat="false" ht="15" hidden="false" customHeight="false" outlineLevel="0" collapsed="false">
      <c r="A14" s="10"/>
      <c r="B14" s="9"/>
      <c r="C14" s="12"/>
      <c r="D14" s="12"/>
      <c r="E14" s="21" t="str">
        <f aca="false">IF(A14="","",C14-D14)</f>
        <v/>
      </c>
      <c r="F14" s="23" t="str">
        <f aca="true">IF(OR(A14="",E14&lt;=0),"",TODAY()-B14)</f>
        <v/>
      </c>
      <c r="G14" s="20" t="str">
        <f aca="false">IF(A14="","",IF(E14&lt;=0,"Quitado",IF(F14&gt;30,"Atrasado","Em aberto")))</f>
        <v/>
      </c>
    </row>
    <row r="15" customFormat="false" ht="15" hidden="false" customHeight="false" outlineLevel="0" collapsed="false">
      <c r="A15" s="10"/>
      <c r="B15" s="9"/>
      <c r="C15" s="12"/>
      <c r="D15" s="12"/>
      <c r="E15" s="21" t="str">
        <f aca="false">IF(A15="","",C15-D15)</f>
        <v/>
      </c>
      <c r="F15" s="23" t="str">
        <f aca="true">IF(OR(A15="",E15&lt;=0),"",TODAY()-B15)</f>
        <v/>
      </c>
      <c r="G15" s="20" t="str">
        <f aca="false">IF(A15="","",IF(E15&lt;=0,"Quitado",IF(F15&gt;30,"Atrasado","Em aberto")))</f>
        <v/>
      </c>
    </row>
    <row r="16" customFormat="false" ht="15" hidden="false" customHeight="false" outlineLevel="0" collapsed="false">
      <c r="A16" s="10"/>
      <c r="B16" s="9"/>
      <c r="C16" s="12"/>
      <c r="D16" s="12"/>
      <c r="E16" s="21" t="str">
        <f aca="false">IF(A16="","",C16-D16)</f>
        <v/>
      </c>
      <c r="F16" s="23" t="str">
        <f aca="true">IF(OR(A16="",E16&lt;=0),"",TODAY()-B16)</f>
        <v/>
      </c>
      <c r="G16" s="20" t="str">
        <f aca="false">IF(A16="","",IF(E16&lt;=0,"Quitado",IF(F16&gt;30,"Atrasado","Em aberto")))</f>
        <v/>
      </c>
    </row>
    <row r="17" customFormat="false" ht="15" hidden="false" customHeight="false" outlineLevel="0" collapsed="false">
      <c r="A17" s="10"/>
      <c r="B17" s="9"/>
      <c r="C17" s="12"/>
      <c r="D17" s="12"/>
      <c r="E17" s="21" t="str">
        <f aca="false">IF(A17="","",C17-D17)</f>
        <v/>
      </c>
      <c r="F17" s="23" t="str">
        <f aca="true">IF(OR(A17="",E17&lt;=0),"",TODAY()-B17)</f>
        <v/>
      </c>
      <c r="G17" s="20" t="str">
        <f aca="false">IF(A17="","",IF(E17&lt;=0,"Quitado",IF(F17&gt;30,"Atrasado","Em aberto")))</f>
        <v/>
      </c>
    </row>
    <row r="18" customFormat="false" ht="15" hidden="false" customHeight="false" outlineLevel="0" collapsed="false">
      <c r="A18" s="10"/>
      <c r="B18" s="9"/>
      <c r="C18" s="12"/>
      <c r="D18" s="12"/>
      <c r="E18" s="21" t="str">
        <f aca="false">IF(A18="","",C18-D18)</f>
        <v/>
      </c>
      <c r="F18" s="23" t="str">
        <f aca="true">IF(OR(A18="",E18&lt;=0),"",TODAY()-B18)</f>
        <v/>
      </c>
      <c r="G18" s="20" t="str">
        <f aca="false">IF(A18="","",IF(E18&lt;=0,"Quitado",IF(F18&gt;30,"Atrasado","Em aberto")))</f>
        <v/>
      </c>
    </row>
    <row r="19" customFormat="false" ht="15" hidden="false" customHeight="false" outlineLevel="0" collapsed="false">
      <c r="A19" s="10"/>
      <c r="B19" s="9"/>
      <c r="C19" s="12"/>
      <c r="D19" s="12"/>
      <c r="E19" s="21" t="str">
        <f aca="false">IF(A19="","",C19-D19)</f>
        <v/>
      </c>
      <c r="F19" s="23" t="str">
        <f aca="true">IF(OR(A19="",E19&lt;=0),"",TODAY()-B19)</f>
        <v/>
      </c>
      <c r="G19" s="20" t="str">
        <f aca="false">IF(A19="","",IF(E19&lt;=0,"Quitado",IF(F19&gt;30,"Atrasado","Em aberto")))</f>
        <v/>
      </c>
    </row>
    <row r="20" customFormat="false" ht="15" hidden="false" customHeight="false" outlineLevel="0" collapsed="false">
      <c r="A20" s="10"/>
      <c r="B20" s="9"/>
      <c r="C20" s="12"/>
      <c r="D20" s="12"/>
      <c r="E20" s="21" t="str">
        <f aca="false">IF(A20="","",C20-D20)</f>
        <v/>
      </c>
      <c r="F20" s="23" t="str">
        <f aca="true">IF(OR(A20="",E20&lt;=0),"",TODAY()-B20)</f>
        <v/>
      </c>
      <c r="G20" s="20" t="str">
        <f aca="false">IF(A20="","",IF(E20&lt;=0,"Quitado",IF(F20&gt;30,"Atrasado","Em aberto")))</f>
        <v/>
      </c>
    </row>
    <row r="21" customFormat="false" ht="15" hidden="false" customHeight="false" outlineLevel="0" collapsed="false">
      <c r="A21" s="10"/>
      <c r="B21" s="9"/>
      <c r="C21" s="12"/>
      <c r="D21" s="12"/>
      <c r="E21" s="21" t="str">
        <f aca="false">IF(A21="","",C21-D21)</f>
        <v/>
      </c>
      <c r="F21" s="23" t="str">
        <f aca="true">IF(OR(A21="",E21&lt;=0),"",TODAY()-B21)</f>
        <v/>
      </c>
      <c r="G21" s="20" t="str">
        <f aca="false">IF(A21="","",IF(E21&lt;=0,"Quitado",IF(F21&gt;30,"Atrasado","Em aberto")))</f>
        <v/>
      </c>
    </row>
    <row r="22" customFormat="false" ht="15" hidden="false" customHeight="false" outlineLevel="0" collapsed="false">
      <c r="A22" s="10"/>
      <c r="B22" s="9"/>
      <c r="C22" s="12"/>
      <c r="D22" s="12"/>
      <c r="E22" s="21" t="str">
        <f aca="false">IF(A22="","",C22-D22)</f>
        <v/>
      </c>
      <c r="F22" s="23" t="str">
        <f aca="true">IF(OR(A22="",E22&lt;=0),"",TODAY()-B22)</f>
        <v/>
      </c>
      <c r="G22" s="20" t="str">
        <f aca="false">IF(A22="","",IF(E22&lt;=0,"Quitado",IF(F22&gt;30,"Atrasado","Em aberto")))</f>
        <v/>
      </c>
    </row>
    <row r="23" customFormat="false" ht="15" hidden="false" customHeight="false" outlineLevel="0" collapsed="false">
      <c r="A23" s="10"/>
      <c r="B23" s="9"/>
      <c r="C23" s="12"/>
      <c r="D23" s="12"/>
      <c r="E23" s="21" t="str">
        <f aca="false">IF(A23="","",C23-D23)</f>
        <v/>
      </c>
      <c r="F23" s="23" t="str">
        <f aca="true">IF(OR(A23="",E23&lt;=0),"",TODAY()-B23)</f>
        <v/>
      </c>
      <c r="G23" s="20" t="str">
        <f aca="false">IF(A23="","",IF(E23&lt;=0,"Quitado",IF(F23&gt;30,"Atrasado","Em aberto")))</f>
        <v/>
      </c>
    </row>
    <row r="24" customFormat="false" ht="15" hidden="false" customHeight="false" outlineLevel="0" collapsed="false">
      <c r="A24" s="10"/>
      <c r="B24" s="9"/>
      <c r="C24" s="12"/>
      <c r="D24" s="12"/>
      <c r="E24" s="21" t="str">
        <f aca="false">IF(A24="","",C24-D24)</f>
        <v/>
      </c>
      <c r="F24" s="23" t="str">
        <f aca="true">IF(OR(A24="",E24&lt;=0),"",TODAY()-B24)</f>
        <v/>
      </c>
      <c r="G24" s="20" t="str">
        <f aca="false">IF(A24="","",IF(E24&lt;=0,"Quitado",IF(F24&gt;30,"Atrasado","Em aberto")))</f>
        <v/>
      </c>
    </row>
    <row r="25" customFormat="false" ht="15" hidden="false" customHeight="false" outlineLevel="0" collapsed="false">
      <c r="A25" s="10"/>
      <c r="B25" s="9"/>
      <c r="C25" s="12"/>
      <c r="D25" s="12"/>
      <c r="E25" s="21" t="str">
        <f aca="false">IF(A25="","",C25-D25)</f>
        <v/>
      </c>
      <c r="F25" s="23" t="str">
        <f aca="true">IF(OR(A25="",E25&lt;=0),"",TODAY()-B25)</f>
        <v/>
      </c>
      <c r="G25" s="20" t="str">
        <f aca="false">IF(A25="","",IF(E25&lt;=0,"Quitado",IF(F25&gt;30,"Atrasado","Em aberto")))</f>
        <v/>
      </c>
    </row>
    <row r="26" customFormat="false" ht="15" hidden="false" customHeight="false" outlineLevel="0" collapsed="false">
      <c r="A26" s="10"/>
      <c r="B26" s="9"/>
      <c r="C26" s="12"/>
      <c r="D26" s="12"/>
      <c r="E26" s="21" t="str">
        <f aca="false">IF(A26="","",C26-D26)</f>
        <v/>
      </c>
      <c r="F26" s="23" t="str">
        <f aca="true">IF(OR(A26="",E26&lt;=0),"",TODAY()-B26)</f>
        <v/>
      </c>
      <c r="G26" s="20" t="str">
        <f aca="false">IF(A26="","",IF(E26&lt;=0,"Quitado",IF(F26&gt;30,"Atrasado","Em aberto")))</f>
        <v/>
      </c>
    </row>
    <row r="27" customFormat="false" ht="15" hidden="false" customHeight="false" outlineLevel="0" collapsed="false">
      <c r="A27" s="10"/>
      <c r="B27" s="9"/>
      <c r="C27" s="12"/>
      <c r="D27" s="12"/>
      <c r="E27" s="21" t="str">
        <f aca="false">IF(A27="","",C27-D27)</f>
        <v/>
      </c>
      <c r="F27" s="23" t="str">
        <f aca="true">IF(OR(A27="",E27&lt;=0),"",TODAY()-B27)</f>
        <v/>
      </c>
      <c r="G27" s="20" t="str">
        <f aca="false">IF(A27="","",IF(E27&lt;=0,"Quitado",IF(F27&gt;30,"Atrasado","Em aberto")))</f>
        <v/>
      </c>
    </row>
    <row r="28" customFormat="false" ht="15" hidden="false" customHeight="false" outlineLevel="0" collapsed="false">
      <c r="A28" s="10"/>
      <c r="B28" s="9"/>
      <c r="C28" s="12"/>
      <c r="D28" s="12"/>
      <c r="E28" s="21" t="str">
        <f aca="false">IF(A28="","",C28-D28)</f>
        <v/>
      </c>
      <c r="F28" s="23" t="str">
        <f aca="true">IF(OR(A28="",E28&lt;=0),"",TODAY()-B28)</f>
        <v/>
      </c>
      <c r="G28" s="20" t="str">
        <f aca="false">IF(A28="","",IF(E28&lt;=0,"Quitado",IF(F28&gt;30,"Atrasado","Em aberto")))</f>
        <v/>
      </c>
    </row>
    <row r="29" customFormat="false" ht="15" hidden="false" customHeight="false" outlineLevel="0" collapsed="false">
      <c r="A29" s="10"/>
      <c r="B29" s="9"/>
      <c r="C29" s="12"/>
      <c r="D29" s="12"/>
      <c r="E29" s="21" t="str">
        <f aca="false">IF(A29="","",C29-D29)</f>
        <v/>
      </c>
      <c r="F29" s="23" t="str">
        <f aca="true">IF(OR(A29="",E29&lt;=0),"",TODAY()-B29)</f>
        <v/>
      </c>
      <c r="G29" s="20" t="str">
        <f aca="false">IF(A29="","",IF(E29&lt;=0,"Quitado",IF(F29&gt;30,"Atrasado","Em aberto")))</f>
        <v/>
      </c>
    </row>
    <row r="30" customFormat="false" ht="15" hidden="false" customHeight="false" outlineLevel="0" collapsed="false">
      <c r="A30" s="10"/>
      <c r="B30" s="9"/>
      <c r="C30" s="12"/>
      <c r="D30" s="12"/>
      <c r="E30" s="21" t="str">
        <f aca="false">IF(A30="","",C30-D30)</f>
        <v/>
      </c>
      <c r="F30" s="23" t="str">
        <f aca="true">IF(OR(A30="",E30&lt;=0),"",TODAY()-B30)</f>
        <v/>
      </c>
      <c r="G30" s="20" t="str">
        <f aca="false">IF(A30="","",IF(E30&lt;=0,"Quitado",IF(F30&gt;30,"Atrasado","Em aberto")))</f>
        <v/>
      </c>
    </row>
    <row r="31" customFormat="false" ht="15" hidden="false" customHeight="false" outlineLevel="0" collapsed="false">
      <c r="A31" s="10"/>
      <c r="B31" s="9"/>
      <c r="C31" s="12"/>
      <c r="D31" s="12"/>
      <c r="E31" s="21" t="str">
        <f aca="false">IF(A31="","",C31-D31)</f>
        <v/>
      </c>
      <c r="F31" s="23" t="str">
        <f aca="true">IF(OR(A31="",E31&lt;=0),"",TODAY()-B31)</f>
        <v/>
      </c>
      <c r="G31" s="20" t="str">
        <f aca="false">IF(A31="","",IF(E31&lt;=0,"Quitado",IF(F31&gt;30,"Atrasado","Em aberto")))</f>
        <v/>
      </c>
    </row>
    <row r="32" customFormat="false" ht="15" hidden="false" customHeight="false" outlineLevel="0" collapsed="false">
      <c r="A32" s="10"/>
      <c r="B32" s="9"/>
      <c r="C32" s="12"/>
      <c r="D32" s="12"/>
      <c r="E32" s="21" t="str">
        <f aca="false">IF(A32="","",C32-D32)</f>
        <v/>
      </c>
      <c r="F32" s="23" t="str">
        <f aca="true">IF(OR(A32="",E32&lt;=0),"",TODAY()-B32)</f>
        <v/>
      </c>
      <c r="G32" s="20" t="str">
        <f aca="false">IF(A32="","",IF(E32&lt;=0,"Quitado",IF(F32&gt;30,"Atrasado","Em aberto")))</f>
        <v/>
      </c>
    </row>
    <row r="33" customFormat="false" ht="15" hidden="false" customHeight="false" outlineLevel="0" collapsed="false">
      <c r="A33" s="10"/>
      <c r="B33" s="9"/>
      <c r="C33" s="12"/>
      <c r="D33" s="12"/>
      <c r="E33" s="21" t="str">
        <f aca="false">IF(A33="","",C33-D33)</f>
        <v/>
      </c>
      <c r="F33" s="23" t="str">
        <f aca="true">IF(OR(A33="",E33&lt;=0),"",TODAY()-B33)</f>
        <v/>
      </c>
      <c r="G33" s="20" t="str">
        <f aca="false">IF(A33="","",IF(E33&lt;=0,"Quitado",IF(F33&gt;30,"Atrasado","Em aberto")))</f>
        <v/>
      </c>
    </row>
    <row r="34" customFormat="false" ht="15" hidden="false" customHeight="false" outlineLevel="0" collapsed="false">
      <c r="A34" s="10"/>
      <c r="B34" s="9"/>
      <c r="C34" s="12"/>
      <c r="D34" s="12"/>
      <c r="E34" s="21" t="str">
        <f aca="false">IF(A34="","",C34-D34)</f>
        <v/>
      </c>
      <c r="F34" s="23" t="str">
        <f aca="true">IF(OR(A34="",E34&lt;=0),"",TODAY()-B34)</f>
        <v/>
      </c>
      <c r="G34" s="20" t="str">
        <f aca="false">IF(A34="","",IF(E34&lt;=0,"Quitado",IF(F34&gt;30,"Atrasado","Em aberto")))</f>
        <v/>
      </c>
    </row>
    <row r="35" customFormat="false" ht="15" hidden="false" customHeight="false" outlineLevel="0" collapsed="false">
      <c r="A35" s="10"/>
      <c r="B35" s="9"/>
      <c r="C35" s="12"/>
      <c r="D35" s="12"/>
      <c r="E35" s="21" t="str">
        <f aca="false">IF(A35="","",C35-D35)</f>
        <v/>
      </c>
      <c r="F35" s="23" t="str">
        <f aca="true">IF(OR(A35="",E35&lt;=0),"",TODAY()-B35)</f>
        <v/>
      </c>
      <c r="G35" s="20" t="str">
        <f aca="false">IF(A35="","",IF(E35&lt;=0,"Quitado",IF(F35&gt;30,"Atrasado","Em aberto")))</f>
        <v/>
      </c>
    </row>
    <row r="36" customFormat="false" ht="15" hidden="false" customHeight="false" outlineLevel="0" collapsed="false">
      <c r="A36" s="10"/>
      <c r="B36" s="9"/>
      <c r="C36" s="12"/>
      <c r="D36" s="12"/>
      <c r="E36" s="21" t="str">
        <f aca="false">IF(A36="","",C36-D36)</f>
        <v/>
      </c>
      <c r="F36" s="23" t="str">
        <f aca="true">IF(OR(A36="",E36&lt;=0),"",TODAY()-B36)</f>
        <v/>
      </c>
      <c r="G36" s="20" t="str">
        <f aca="false">IF(A36="","",IF(E36&lt;=0,"Quitado",IF(F36&gt;30,"Atrasado","Em aberto")))</f>
        <v/>
      </c>
    </row>
    <row r="37" customFormat="false" ht="15" hidden="false" customHeight="false" outlineLevel="0" collapsed="false">
      <c r="A37" s="10"/>
      <c r="B37" s="9"/>
      <c r="C37" s="12"/>
      <c r="D37" s="12"/>
      <c r="E37" s="21" t="str">
        <f aca="false">IF(A37="","",C37-D37)</f>
        <v/>
      </c>
      <c r="F37" s="23" t="str">
        <f aca="true">IF(OR(A37="",E37&lt;=0),"",TODAY()-B37)</f>
        <v/>
      </c>
      <c r="G37" s="20" t="str">
        <f aca="false">IF(A37="","",IF(E37&lt;=0,"Quitado",IF(F37&gt;30,"Atrasado","Em aberto")))</f>
        <v/>
      </c>
    </row>
    <row r="38" customFormat="false" ht="15" hidden="false" customHeight="false" outlineLevel="0" collapsed="false">
      <c r="A38" s="10"/>
      <c r="B38" s="9"/>
      <c r="C38" s="12"/>
      <c r="D38" s="12"/>
      <c r="E38" s="21" t="str">
        <f aca="false">IF(A38="","",C38-D38)</f>
        <v/>
      </c>
      <c r="F38" s="23" t="str">
        <f aca="true">IF(OR(A38="",E38&lt;=0),"",TODAY()-B38)</f>
        <v/>
      </c>
      <c r="G38" s="20" t="str">
        <f aca="false">IF(A38="","",IF(E38&lt;=0,"Quitado",IF(F38&gt;30,"Atrasado","Em aberto")))</f>
        <v/>
      </c>
    </row>
    <row r="39" customFormat="false" ht="15" hidden="false" customHeight="false" outlineLevel="0" collapsed="false">
      <c r="A39" s="10"/>
      <c r="B39" s="9"/>
      <c r="C39" s="12"/>
      <c r="D39" s="12"/>
      <c r="E39" s="21" t="str">
        <f aca="false">IF(A39="","",C39-D39)</f>
        <v/>
      </c>
      <c r="F39" s="23" t="str">
        <f aca="true">IF(OR(A39="",E39&lt;=0),"",TODAY()-B39)</f>
        <v/>
      </c>
      <c r="G39" s="20" t="str">
        <f aca="false">IF(A39="","",IF(E39&lt;=0,"Quitado",IF(F39&gt;30,"Atrasado","Em aberto")))</f>
        <v/>
      </c>
    </row>
    <row r="40" customFormat="false" ht="15" hidden="false" customHeight="false" outlineLevel="0" collapsed="false">
      <c r="A40" s="10"/>
      <c r="B40" s="9"/>
      <c r="C40" s="12"/>
      <c r="D40" s="12"/>
      <c r="E40" s="21" t="str">
        <f aca="false">IF(A40="","",C40-D40)</f>
        <v/>
      </c>
      <c r="F40" s="23" t="str">
        <f aca="true">IF(OR(A40="",E40&lt;=0),"",TODAY()-B40)</f>
        <v/>
      </c>
      <c r="G40" s="20" t="str">
        <f aca="false">IF(A40="","",IF(E40&lt;=0,"Quitado",IF(F40&gt;30,"Atrasado","Em aberto")))</f>
        <v/>
      </c>
    </row>
    <row r="42" customFormat="false" ht="15" hidden="false" customHeight="false" outlineLevel="0" collapsed="false">
      <c r="D42" s="22" t="s">
        <v>78</v>
      </c>
      <c r="E42" s="16" t="n">
        <f aca="false">SUMIF(E5:E40,"&gt;0")</f>
        <v>119</v>
      </c>
    </row>
    <row r="43" customFormat="false" ht="15" hidden="false" customHeight="false" outlineLevel="0" collapsed="false">
      <c r="D43" s="22" t="s">
        <v>79</v>
      </c>
      <c r="E43" s="22" t="n">
        <f aca="false">COUNTIF(G5:G40,"Atrasado")</f>
        <v>1</v>
      </c>
    </row>
    <row r="45" customFormat="false" ht="15" hidden="false" customHeight="false" outlineLevel="0" collapsed="false">
      <c r="A45" s="18" t="s">
        <v>80</v>
      </c>
    </row>
  </sheetData>
  <conditionalFormatting sqref="A5:G40">
    <cfRule type="expression" priority="2" aboveAverage="0" equalAverage="0" bottom="0" percent="0" rank="0" text="" dxfId="1">
      <formula>$G5="Atrasado"</formula>
    </cfRule>
    <cfRule type="expression" priority="3" aboveAverage="0" equalAverage="0" bottom="0" percent="0" rank="0" text="" dxfId="2">
      <formula>$G5="Quitado"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2026-10-20T17:06:30Z</dcterms:created>
  <dc:creator>openpyxl</dc:creator>
  <dc:description/>
  <dc:language>en-US</dc:language>
  <cp:lastModifiedBy/>
  <dcterms:modified xsi:type="dcterms:W3CDTF">2026-10-20T17:06:30Z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